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1250" activeTab="0"/>
  </bookViews>
  <sheets>
    <sheet name="Warrant calculator" sheetId="1" r:id="rId1"/>
    <sheet name="Tables" sheetId="2" state="hidden" r:id="rId2"/>
  </sheets>
  <definedNames>
    <definedName name="adpa">'Tables'!$A$27:$A$29</definedName>
    <definedName name="ct">'Tables'!$A$22:$A$24</definedName>
    <definedName name="_xlnm.Print_Area" localSheetId="0">'Warrant calculator'!$A$1:$E$43</definedName>
    <definedName name="se">'Tables'!$A$2:$A$4</definedName>
    <definedName name="stel">'Tables'!$A$37:$A$39</definedName>
    <definedName name="vis">'Tables'!$A$7:$A$9</definedName>
    <definedName name="vtal">'Tables'!$A$17:$A$19</definedName>
    <definedName name="vtll">'Tables'!$A$12:$A$14</definedName>
    <definedName name="vttl">'Tables'!$A$32:$A$34</definedName>
  </definedNames>
  <calcPr fullCalcOnLoad="1"/>
</workbook>
</file>

<file path=xl/sharedStrings.xml><?xml version="1.0" encoding="utf-8"?>
<sst xmlns="http://schemas.openxmlformats.org/spreadsheetml/2006/main" count="82" uniqueCount="69">
  <si>
    <t>Speed Environment</t>
  </si>
  <si>
    <t>Visibility (Sight distance from vehicle travelling in left lane)</t>
  </si>
  <si>
    <t>Vehicular traffic in the left traffic lane</t>
  </si>
  <si>
    <t>Overall through vehicular traffic in all traffic lanes</t>
  </si>
  <si>
    <t>Cyclist Traffic (future expected)</t>
  </si>
  <si>
    <t>Adjacent drop-off parking areas</t>
  </si>
  <si>
    <t>Left turn slip lane exposure length</t>
  </si>
  <si>
    <t>80 km/h</t>
  </si>
  <si>
    <t>70 km/h</t>
  </si>
  <si>
    <t>60 km/h</t>
  </si>
  <si>
    <t>&lt;60m</t>
  </si>
  <si>
    <t>60m to 100m</t>
  </si>
  <si>
    <t>&gt;100m</t>
  </si>
  <si>
    <t>Drop Off Parking</t>
  </si>
  <si>
    <t>Left turn lane / exit lane</t>
  </si>
  <si>
    <t>&lt;1500vpd</t>
  </si>
  <si>
    <t>&gt;3000vpd</t>
  </si>
  <si>
    <t>1500vpd to 3000vpd</t>
  </si>
  <si>
    <t>&gt;10000vpd</t>
  </si>
  <si>
    <t>5000vpd to 10000vpd</t>
  </si>
  <si>
    <t>&lt;5000vpd</t>
  </si>
  <si>
    <t>&gt;300cpd</t>
  </si>
  <si>
    <t>&lt;100cpd</t>
  </si>
  <si>
    <t>100cpd to 300cpd</t>
  </si>
  <si>
    <t>High use drop off area with more than 5 spaces</t>
  </si>
  <si>
    <t>Medium use drop off area with less than 5 spaces</t>
  </si>
  <si>
    <t>High use drop off area with less than 5 spaces</t>
  </si>
  <si>
    <t>Vehicular traffic turning left</t>
  </si>
  <si>
    <t>&gt;=50m</t>
  </si>
  <si>
    <t>10m to 50m</t>
  </si>
  <si>
    <t>20m to 50m</t>
  </si>
  <si>
    <t>Based on ACT Design Standards for Urban Infrastructure - Part 13 PEDESTRIAN &amp; CYCLE FACILITIES. Edition 1 Revision 1 June 2007</t>
  </si>
  <si>
    <t>References</t>
  </si>
  <si>
    <t>Side street</t>
  </si>
  <si>
    <t>Overall through vehicular traffic in all traffic lanes (vpd)</t>
  </si>
  <si>
    <t>Cyclist Traffic (future expected) (cpd)</t>
  </si>
  <si>
    <t>Vehicular traffic turning left turning left (vpd)</t>
  </si>
  <si>
    <t>Left turn slip lane exposure length (m)</t>
  </si>
  <si>
    <t>Vehicular traffic in the left traffic lane (vpd)</t>
  </si>
  <si>
    <t>Visibility (Sight distance from vehicle travelling in left lane) (m)</t>
  </si>
  <si>
    <t>Speed Environment (km/h)</t>
  </si>
  <si>
    <t>Road</t>
  </si>
  <si>
    <t>Chainage (km)</t>
  </si>
  <si>
    <t>SCORE</t>
  </si>
  <si>
    <t>CRITERION</t>
  </si>
  <si>
    <t>DESCRIPTION</t>
  </si>
  <si>
    <t>RATING</t>
  </si>
  <si>
    <t>WEIGHT</t>
  </si>
  <si>
    <t>WARRANT</t>
  </si>
  <si>
    <t>LOCATION DETAILS</t>
  </si>
  <si>
    <t>TREATMENT CASE</t>
  </si>
  <si>
    <t>TOTAL SCORE</t>
  </si>
  <si>
    <t>Treatment being Assessed</t>
  </si>
  <si>
    <t>Comments</t>
  </si>
  <si>
    <t>Input Data</t>
  </si>
  <si>
    <t>Enter the name (location) of the site being analysed</t>
  </si>
  <si>
    <t xml:space="preserve">Please report any problems or suggestions to </t>
  </si>
  <si>
    <t>Department of Transport and Main Roads</t>
  </si>
  <si>
    <t>TrafficEngineering.support@tmr.qld.gov.au</t>
  </si>
  <si>
    <t>email:</t>
  </si>
  <si>
    <t>Enter relevant comments in cells</t>
  </si>
  <si>
    <t>Warrant calculation for use of coloured surface treatment for bicycle lanes</t>
  </si>
  <si>
    <t>Enter data or select options in white cells only</t>
  </si>
  <si>
    <t>Tel: 07 3066 6494</t>
  </si>
  <si>
    <t>Engineering &amp; Technology</t>
  </si>
  <si>
    <t>Trunk Road Infrastructure Standard No. 02 – Road Design, ACT Territory and Municipal Services, Oct 2012</t>
  </si>
  <si>
    <t>TRUM Manual Volume 1, Part 10, Section 6.6-1</t>
  </si>
  <si>
    <t>Refer TRUM Manual, Volume 1, Part 10, Section 6.6-1 for guidelines on use of coloured surface treatments for bicycle lanes.</t>
  </si>
  <si>
    <t>Traffic Engineering, Road Operations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</si>
</sst>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Arial Black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14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2" fillId="34" borderId="0" xfId="53" applyFill="1" applyAlignment="1" applyProtection="1">
      <alignment horizontal="center"/>
      <protection/>
    </xf>
    <xf numFmtId="0" fontId="3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" fillId="34" borderId="0" xfId="0" applyFont="1" applyFill="1" applyAlignment="1">
      <alignment wrapText="1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Alignment="1">
      <alignment horizontal="right"/>
    </xf>
    <xf numFmtId="0" fontId="2" fillId="34" borderId="0" xfId="53" applyFill="1" applyBorder="1" applyAlignment="1" applyProtection="1">
      <alignment/>
      <protection/>
    </xf>
    <xf numFmtId="0" fontId="2" fillId="34" borderId="0" xfId="53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 wrapText="1"/>
      <protection locked="0"/>
    </xf>
    <xf numFmtId="0" fontId="5" fillId="34" borderId="0" xfId="0" applyFont="1" applyFill="1" applyAlignment="1">
      <alignment wrapText="1"/>
    </xf>
    <xf numFmtId="0" fontId="4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55"/>
      </font>
    </dxf>
    <dxf>
      <fill>
        <patternFill>
          <bgColor indexed="11"/>
        </patternFill>
      </fill>
    </dxf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0</xdr:colOff>
      <xdr:row>6</xdr:row>
      <xdr:rowOff>114300</xdr:rowOff>
    </xdr:to>
    <xdr:pic>
      <xdr:nvPicPr>
        <xdr:cNvPr id="1" name="Picture 4" descr="A4-Portrait3"/>
        <xdr:cNvPicPr preferRelativeResize="1">
          <a:picLocks noChangeAspect="1"/>
        </xdr:cNvPicPr>
      </xdr:nvPicPr>
      <xdr:blipFill>
        <a:blip r:embed="rId1"/>
        <a:srcRect b="91670"/>
        <a:stretch>
          <a:fillRect/>
        </a:stretch>
      </xdr:blipFill>
      <xdr:spPr>
        <a:xfrm>
          <a:off x="9525" y="0"/>
          <a:ext cx="10106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fficEngineering.support@tmr.qld.gov.au" TargetMode="External" /><Relationship Id="rId2" Type="http://schemas.openxmlformats.org/officeDocument/2006/relationships/hyperlink" Target="http://www.tams.act.gov.au/__data/assets/pdf_file/0010/398422/ACT_TRIS_02_Road_Design.pdf#page=102" TargetMode="External" /><Relationship Id="rId3" Type="http://schemas.openxmlformats.org/officeDocument/2006/relationships/hyperlink" Target="http://www.tmr.qld.gov.au/business-industry/Technical-standards-publications/Traffic-and-Road-Use-Management-manual/Volume-1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workbookViewId="0" topLeftCell="A1">
      <selection activeCell="C36" sqref="C36"/>
    </sheetView>
  </sheetViews>
  <sheetFormatPr defaultColWidth="9.140625" defaultRowHeight="12.75"/>
  <cols>
    <col min="1" max="1" width="53.28125" style="1" bestFit="1" customWidth="1"/>
    <col min="2" max="2" width="43.8515625" style="1" bestFit="1" customWidth="1"/>
    <col min="3" max="3" width="30.57421875" style="1" customWidth="1"/>
    <col min="4" max="4" width="9.140625" style="1" customWidth="1"/>
    <col min="5" max="5" width="14.8515625" style="1" customWidth="1"/>
    <col min="6" max="6" width="28.8515625" style="1" bestFit="1" customWidth="1"/>
    <col min="7" max="16384" width="9.140625" style="1" customWidth="1"/>
  </cols>
  <sheetData>
    <row r="1" spans="1:5" ht="12.75">
      <c r="A1" s="11"/>
      <c r="B1" s="11"/>
      <c r="C1" s="11"/>
      <c r="D1" s="11"/>
      <c r="E1" s="11"/>
    </row>
    <row r="2" spans="1:5" ht="12.75">
      <c r="A2" s="11"/>
      <c r="B2" s="11"/>
      <c r="C2" s="11"/>
      <c r="D2" s="11"/>
      <c r="E2" s="11"/>
    </row>
    <row r="3" spans="1:5" ht="12.75">
      <c r="A3" s="11"/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11"/>
      <c r="B5" s="11"/>
      <c r="C5" s="11"/>
      <c r="D5" s="11"/>
      <c r="E5" s="11"/>
    </row>
    <row r="6" spans="1:5" ht="12.75">
      <c r="A6" s="11"/>
      <c r="B6" s="11"/>
      <c r="C6" s="11"/>
      <c r="D6" s="11"/>
      <c r="E6" s="11"/>
    </row>
    <row r="7" spans="1:5" ht="12.75">
      <c r="A7" s="11"/>
      <c r="B7" s="11"/>
      <c r="C7" s="11"/>
      <c r="D7" s="11"/>
      <c r="E7" s="11"/>
    </row>
    <row r="8" spans="1:5" ht="21" customHeight="1">
      <c r="A8" s="31" t="s">
        <v>61</v>
      </c>
      <c r="B8" s="31"/>
      <c r="C8" s="31"/>
      <c r="D8" s="31"/>
      <c r="E8" s="31"/>
    </row>
    <row r="9" spans="1:5" ht="18.75" customHeight="1">
      <c r="A9" s="32" t="s">
        <v>62</v>
      </c>
      <c r="B9" s="32"/>
      <c r="C9" s="32"/>
      <c r="D9" s="32"/>
      <c r="E9" s="32"/>
    </row>
    <row r="10" spans="1:5" ht="18.75" customHeight="1">
      <c r="A10" s="33" t="s">
        <v>67</v>
      </c>
      <c r="B10" s="33"/>
      <c r="C10" s="33"/>
      <c r="D10" s="33"/>
      <c r="E10" s="33"/>
    </row>
    <row r="11" spans="1:5" ht="15" customHeight="1">
      <c r="A11" s="11"/>
      <c r="B11" s="11"/>
      <c r="C11" s="11"/>
      <c r="D11" s="12"/>
      <c r="E11" s="11"/>
    </row>
    <row r="12" spans="1:5" ht="12.75">
      <c r="A12" s="13"/>
      <c r="B12" s="11"/>
      <c r="C12" s="11"/>
      <c r="D12" s="11"/>
      <c r="E12" s="11"/>
    </row>
    <row r="13" spans="1:5" ht="12.75">
      <c r="A13" s="14" t="s">
        <v>49</v>
      </c>
      <c r="B13" s="15" t="s">
        <v>54</v>
      </c>
      <c r="C13" s="34" t="s">
        <v>53</v>
      </c>
      <c r="D13" s="34"/>
      <c r="E13" s="34"/>
    </row>
    <row r="14" spans="1:5" ht="25.5">
      <c r="A14" s="15" t="s">
        <v>41</v>
      </c>
      <c r="B14" s="2" t="s">
        <v>55</v>
      </c>
      <c r="C14" s="29" t="s">
        <v>60</v>
      </c>
      <c r="D14" s="29"/>
      <c r="E14" s="29"/>
    </row>
    <row r="15" spans="1:5" ht="12.75">
      <c r="A15" s="15" t="s">
        <v>42</v>
      </c>
      <c r="B15" s="3">
        <v>10</v>
      </c>
      <c r="C15" s="29"/>
      <c r="D15" s="29"/>
      <c r="E15" s="29"/>
    </row>
    <row r="16" spans="1:5" ht="12.75">
      <c r="A16" s="15" t="s">
        <v>52</v>
      </c>
      <c r="B16" s="3" t="s">
        <v>14</v>
      </c>
      <c r="C16" s="29"/>
      <c r="D16" s="29"/>
      <c r="E16" s="29"/>
    </row>
    <row r="17" spans="1:5" ht="12.75">
      <c r="A17" s="11"/>
      <c r="B17" s="11"/>
      <c r="C17" s="11"/>
      <c r="D17" s="11"/>
      <c r="E17" s="11"/>
    </row>
    <row r="18" spans="1:5" ht="12.75">
      <c r="A18" s="16" t="s">
        <v>44</v>
      </c>
      <c r="B18" s="16" t="s">
        <v>45</v>
      </c>
      <c r="C18" s="17" t="s">
        <v>46</v>
      </c>
      <c r="D18" s="17" t="s">
        <v>47</v>
      </c>
      <c r="E18" s="17" t="s">
        <v>43</v>
      </c>
    </row>
    <row r="19" spans="1:5" ht="12.75">
      <c r="A19" s="15" t="s">
        <v>40</v>
      </c>
      <c r="B19" s="3" t="s">
        <v>9</v>
      </c>
      <c r="C19" s="18">
        <f>VLOOKUP(B19,Tables!A2:B4,2)</f>
        <v>6</v>
      </c>
      <c r="D19" s="18">
        <v>10</v>
      </c>
      <c r="E19" s="18">
        <f>D19*C19</f>
        <v>60</v>
      </c>
    </row>
    <row r="20" spans="1:5" ht="12.75">
      <c r="A20" s="15" t="s">
        <v>39</v>
      </c>
      <c r="B20" s="3" t="s">
        <v>12</v>
      </c>
      <c r="C20" s="18">
        <f>VLOOKUP(B20,Tables!A7:B9,2)</f>
        <v>4</v>
      </c>
      <c r="D20" s="18">
        <v>10</v>
      </c>
      <c r="E20" s="18">
        <f aca="true" t="shared" si="0" ref="E20:E26">D20*C20</f>
        <v>40</v>
      </c>
    </row>
    <row r="21" spans="1:5" ht="12.75">
      <c r="A21" s="15" t="s">
        <v>38</v>
      </c>
      <c r="B21" s="3" t="s">
        <v>15</v>
      </c>
      <c r="C21" s="18">
        <f>VLOOKUP(B21,Tables!A12:B14,2)</f>
        <v>2</v>
      </c>
      <c r="D21" s="18">
        <v>5</v>
      </c>
      <c r="E21" s="18">
        <f t="shared" si="0"/>
        <v>10</v>
      </c>
    </row>
    <row r="22" spans="1:5" ht="12.75">
      <c r="A22" s="15" t="s">
        <v>34</v>
      </c>
      <c r="B22" s="3" t="s">
        <v>20</v>
      </c>
      <c r="C22" s="18">
        <f>VLOOKUP(B22,Tables!A17:B19,2)</f>
        <v>2</v>
      </c>
      <c r="D22" s="18">
        <v>5</v>
      </c>
      <c r="E22" s="18">
        <f t="shared" si="0"/>
        <v>10</v>
      </c>
    </row>
    <row r="23" spans="1:5" ht="12.75">
      <c r="A23" s="15" t="s">
        <v>35</v>
      </c>
      <c r="B23" s="3" t="s">
        <v>23</v>
      </c>
      <c r="C23" s="18">
        <f>VLOOKUP(B23,Tables!A22:B24,2)</f>
        <v>6</v>
      </c>
      <c r="D23" s="18">
        <v>5</v>
      </c>
      <c r="E23" s="18">
        <f t="shared" si="0"/>
        <v>30</v>
      </c>
    </row>
    <row r="24" spans="1:5" ht="12.75">
      <c r="A24" s="15" t="s">
        <v>5</v>
      </c>
      <c r="B24" s="3" t="s">
        <v>25</v>
      </c>
      <c r="C24" s="18">
        <f>VLOOKUP(B24,Tables!A27:B29,2)</f>
        <v>15</v>
      </c>
      <c r="D24" s="18">
        <v>10</v>
      </c>
      <c r="E24" s="18">
        <f t="shared" si="0"/>
        <v>150</v>
      </c>
    </row>
    <row r="25" spans="1:5" ht="12.75">
      <c r="A25" s="15" t="s">
        <v>36</v>
      </c>
      <c r="B25" s="3" t="s">
        <v>15</v>
      </c>
      <c r="C25" s="18">
        <f>VLOOKUP(B25,Tables!A32:B34,2)</f>
        <v>4</v>
      </c>
      <c r="D25" s="18">
        <v>10</v>
      </c>
      <c r="E25" s="18">
        <f t="shared" si="0"/>
        <v>40</v>
      </c>
    </row>
    <row r="26" spans="1:5" ht="12.75">
      <c r="A26" s="15" t="s">
        <v>37</v>
      </c>
      <c r="B26" s="3" t="s">
        <v>28</v>
      </c>
      <c r="C26" s="18">
        <f>VLOOKUP(B26,Tables!A37:B39,2)</f>
        <v>15</v>
      </c>
      <c r="D26" s="18">
        <v>10</v>
      </c>
      <c r="E26" s="18">
        <f t="shared" si="0"/>
        <v>150</v>
      </c>
    </row>
    <row r="27" spans="1:5" ht="12.75">
      <c r="A27" s="11"/>
      <c r="B27" s="11"/>
      <c r="C27" s="11"/>
      <c r="D27" s="11"/>
      <c r="E27" s="11"/>
    </row>
    <row r="28" spans="1:5" ht="12.75">
      <c r="A28" s="16" t="s">
        <v>50</v>
      </c>
      <c r="B28" s="17" t="s">
        <v>51</v>
      </c>
      <c r="C28" s="16" t="s">
        <v>48</v>
      </c>
      <c r="D28" s="11"/>
      <c r="E28" s="11"/>
    </row>
    <row r="29" spans="1:5" ht="12.75">
      <c r="A29" s="15" t="s">
        <v>13</v>
      </c>
      <c r="B29" s="19">
        <f>SUM(E19:E24)</f>
        <v>300</v>
      </c>
      <c r="C29" s="15" t="str">
        <f>IF(B29&gt;=400,"Green Treatment Warranted","Green NOT Treatment Warranted")</f>
        <v>Green NOT Treatment Warranted</v>
      </c>
      <c r="D29" s="11"/>
      <c r="E29" s="11"/>
    </row>
    <row r="30" spans="1:5" ht="12.75">
      <c r="A30" s="15" t="s">
        <v>14</v>
      </c>
      <c r="B30" s="19">
        <f>SUM(E19:E23)+SUM(E25:E26)</f>
        <v>340</v>
      </c>
      <c r="C30" s="15" t="str">
        <f>IF(B30&gt;=400,"Green Treatment Warranted","Green NOT Treatment Warranted")</f>
        <v>Green NOT Treatment Warranted</v>
      </c>
      <c r="D30" s="11"/>
      <c r="E30" s="11"/>
    </row>
    <row r="31" spans="1:5" ht="12.75">
      <c r="A31" s="15" t="s">
        <v>33</v>
      </c>
      <c r="B31" s="19">
        <f>SUM(E19:E23)+SUM(E25)</f>
        <v>190</v>
      </c>
      <c r="C31" s="15" t="str">
        <f>IF(B31&gt;=400,"Green Treatment Warranted","Green NOT Treatment Warranted")</f>
        <v>Green NOT Treatment Warranted</v>
      </c>
      <c r="D31" s="11"/>
      <c r="E31" s="11"/>
    </row>
    <row r="32" spans="1:5" ht="12.75">
      <c r="A32" s="11"/>
      <c r="B32" s="11"/>
      <c r="C32" s="11"/>
      <c r="D32" s="11"/>
      <c r="E32" s="11"/>
    </row>
    <row r="33" spans="1:5" ht="15.75" customHeight="1">
      <c r="A33" s="30" t="s">
        <v>31</v>
      </c>
      <c r="B33" s="30"/>
      <c r="C33" s="30"/>
      <c r="D33" s="11"/>
      <c r="E33" s="11"/>
    </row>
    <row r="34" spans="1:5" ht="8.25" customHeight="1">
      <c r="A34" s="20"/>
      <c r="B34" s="20"/>
      <c r="C34" s="20"/>
      <c r="D34" s="11"/>
      <c r="E34" s="11"/>
    </row>
    <row r="35" spans="1:5" ht="12.75">
      <c r="A35" s="11"/>
      <c r="B35" s="11"/>
      <c r="C35" s="21" t="s">
        <v>56</v>
      </c>
      <c r="D35" s="11"/>
      <c r="E35" s="11"/>
    </row>
    <row r="36" spans="1:5" ht="15">
      <c r="A36" s="22"/>
      <c r="B36" s="23"/>
      <c r="C36" s="24" t="s">
        <v>68</v>
      </c>
      <c r="D36" s="11"/>
      <c r="E36" s="11"/>
    </row>
    <row r="37" spans="1:5" ht="15">
      <c r="A37" s="22"/>
      <c r="B37" s="23"/>
      <c r="C37" s="24" t="s">
        <v>64</v>
      </c>
      <c r="D37" s="11"/>
      <c r="E37" s="11"/>
    </row>
    <row r="38" spans="1:5" ht="15">
      <c r="A38" s="22"/>
      <c r="B38" s="23"/>
      <c r="C38" s="24" t="s">
        <v>57</v>
      </c>
      <c r="D38" s="11"/>
      <c r="E38" s="11"/>
    </row>
    <row r="39" spans="1:5" ht="12.75">
      <c r="A39" s="22"/>
      <c r="B39" s="11"/>
      <c r="C39" s="25" t="s">
        <v>63</v>
      </c>
      <c r="D39" s="11"/>
      <c r="E39" s="11"/>
    </row>
    <row r="40" spans="1:5" ht="12.75">
      <c r="A40" s="22"/>
      <c r="B40" s="26" t="s">
        <v>59</v>
      </c>
      <c r="C40" s="27" t="s">
        <v>58</v>
      </c>
      <c r="D40" s="11"/>
      <c r="E40" s="11"/>
    </row>
    <row r="41" spans="1:5" ht="12.75">
      <c r="A41" s="14" t="s">
        <v>32</v>
      </c>
      <c r="B41" s="11"/>
      <c r="C41" s="11"/>
      <c r="D41" s="11"/>
      <c r="E41" s="11"/>
    </row>
    <row r="42" spans="1:5" ht="12.75">
      <c r="A42" s="28" t="s">
        <v>65</v>
      </c>
      <c r="B42" s="11"/>
      <c r="C42" s="11"/>
      <c r="D42" s="11"/>
      <c r="E42" s="11"/>
    </row>
    <row r="43" spans="1:5" ht="12.75">
      <c r="A43" s="27" t="s">
        <v>66</v>
      </c>
      <c r="B43" s="11"/>
      <c r="C43" s="11"/>
      <c r="D43" s="11"/>
      <c r="E43" s="11"/>
    </row>
    <row r="45" spans="4:6" ht="12.75">
      <c r="D45" s="4"/>
      <c r="E45" s="5"/>
      <c r="F45" s="5"/>
    </row>
    <row r="46" spans="4:6" ht="12.75">
      <c r="D46" s="6"/>
      <c r="E46" s="7"/>
      <c r="F46" s="8"/>
    </row>
    <row r="47" spans="1:6" ht="12.75">
      <c r="A47" s="10"/>
      <c r="D47" s="6"/>
      <c r="E47" s="9"/>
      <c r="F47" s="10"/>
    </row>
    <row r="48" spans="4:6" ht="12.75">
      <c r="D48" s="6"/>
      <c r="E48" s="7"/>
      <c r="F48" s="10"/>
    </row>
  </sheetData>
  <sheetProtection/>
  <mergeCells count="8">
    <mergeCell ref="C14:E14"/>
    <mergeCell ref="C15:E15"/>
    <mergeCell ref="C16:E16"/>
    <mergeCell ref="A33:C33"/>
    <mergeCell ref="A8:E8"/>
    <mergeCell ref="A9:E9"/>
    <mergeCell ref="A10:E10"/>
    <mergeCell ref="C13:E13"/>
  </mergeCells>
  <conditionalFormatting sqref="C29:C31">
    <cfRule type="expression" priority="1" dxfId="0" stopIfTrue="1">
      <formula>$A29&lt;&gt;$B$16</formula>
    </cfRule>
    <cfRule type="expression" priority="2" dxfId="1" stopIfTrue="1">
      <formula>$C29="Green treatment Warranted"</formula>
    </cfRule>
  </conditionalFormatting>
  <conditionalFormatting sqref="A29:B31">
    <cfRule type="expression" priority="3" dxfId="0" stopIfTrue="1">
      <formula>$A29&lt;&gt;$B$16</formula>
    </cfRule>
  </conditionalFormatting>
  <dataValidations count="9">
    <dataValidation type="list" allowBlank="1" showInputMessage="1" showErrorMessage="1" sqref="B19">
      <formula1>se</formula1>
    </dataValidation>
    <dataValidation type="list" allowBlank="1" showInputMessage="1" showErrorMessage="1" sqref="B20">
      <formula1>vis</formula1>
    </dataValidation>
    <dataValidation type="list" allowBlank="1" showInputMessage="1" showErrorMessage="1" sqref="B21">
      <formula1>vtll</formula1>
    </dataValidation>
    <dataValidation type="list" allowBlank="1" showInputMessage="1" showErrorMessage="1" sqref="B22">
      <formula1>vtal</formula1>
    </dataValidation>
    <dataValidation type="list" allowBlank="1" showInputMessage="1" showErrorMessage="1" sqref="B23">
      <formula1>ct</formula1>
    </dataValidation>
    <dataValidation type="list" allowBlank="1" showInputMessage="1" showErrorMessage="1" sqref="B24">
      <formula1>adpa</formula1>
    </dataValidation>
    <dataValidation type="list" allowBlank="1" showInputMessage="1" showErrorMessage="1" sqref="B25">
      <formula1>vttl</formula1>
    </dataValidation>
    <dataValidation type="list" allowBlank="1" showInputMessage="1" showErrorMessage="1" sqref="B26">
      <formula1>stel</formula1>
    </dataValidation>
    <dataValidation type="list" allowBlank="1" showInputMessage="1" showErrorMessage="1" sqref="B16">
      <formula1>$A$29:$A$31</formula1>
    </dataValidation>
  </dataValidations>
  <hyperlinks>
    <hyperlink ref="C40" r:id="rId1" display="TrafficEngineering.support@tmr.qld.gov.au"/>
    <hyperlink ref="A42" r:id="rId2" display="Trunk Road Infrastructure Standard No. 02 – Road Design"/>
    <hyperlink ref="A43" r:id="rId3" display="TRUM Manual Volume 1, Part 10, Section 6.6-1"/>
  </hyperlinks>
  <printOptions/>
  <pageMargins left="0.7480314960629921" right="0.7480314960629921" top="0.3937007874015748" bottom="0.3937007874015748" header="0.31496062992125984" footer="0.5118110236220472"/>
  <pageSetup horizontalDpi="600" verticalDpi="600" orientation="landscape" paperSize="9" scale="85" r:id="rId5"/>
  <headerFooter alignWithMargins="0">
    <oddFooter>&amp;L&amp;9Traffic and Road Use Management Manual, July 2015&amp;R&amp;9&amp;P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7">
      <selection activeCell="A37" sqref="A37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9</v>
      </c>
      <c r="B2">
        <v>6</v>
      </c>
    </row>
    <row r="3" spans="1:2" ht="12.75">
      <c r="A3" t="s">
        <v>8</v>
      </c>
      <c r="B3">
        <v>8</v>
      </c>
    </row>
    <row r="4" spans="1:2" ht="12.75">
      <c r="A4" t="s">
        <v>7</v>
      </c>
      <c r="B4">
        <v>10</v>
      </c>
    </row>
    <row r="6" ht="12.75">
      <c r="A6" t="s">
        <v>1</v>
      </c>
    </row>
    <row r="7" spans="1:2" ht="12.75">
      <c r="A7" t="s">
        <v>10</v>
      </c>
      <c r="B7">
        <v>8</v>
      </c>
    </row>
    <row r="8" spans="1:2" ht="12.75">
      <c r="A8" t="s">
        <v>12</v>
      </c>
      <c r="B8">
        <v>4</v>
      </c>
    </row>
    <row r="9" spans="1:2" ht="12.75">
      <c r="A9" t="s">
        <v>11</v>
      </c>
      <c r="B9">
        <v>6</v>
      </c>
    </row>
    <row r="11" ht="12.75">
      <c r="A11" t="s">
        <v>2</v>
      </c>
    </row>
    <row r="12" spans="1:2" ht="12.75">
      <c r="A12" t="s">
        <v>15</v>
      </c>
      <c r="B12">
        <v>2</v>
      </c>
    </row>
    <row r="13" spans="1:2" ht="12.75">
      <c r="A13" t="s">
        <v>16</v>
      </c>
      <c r="B13">
        <v>10</v>
      </c>
    </row>
    <row r="14" spans="1:2" ht="12.75">
      <c r="A14" t="s">
        <v>17</v>
      </c>
      <c r="B14">
        <v>6</v>
      </c>
    </row>
    <row r="16" ht="12.75">
      <c r="A16" t="s">
        <v>3</v>
      </c>
    </row>
    <row r="17" spans="1:2" ht="12.75">
      <c r="A17" t="s">
        <v>20</v>
      </c>
      <c r="B17">
        <v>2</v>
      </c>
    </row>
    <row r="18" spans="1:2" ht="12.75">
      <c r="A18" t="s">
        <v>18</v>
      </c>
      <c r="B18">
        <v>10</v>
      </c>
    </row>
    <row r="19" spans="1:2" ht="12.75">
      <c r="A19" t="s">
        <v>19</v>
      </c>
      <c r="B19">
        <v>6</v>
      </c>
    </row>
    <row r="21" ht="12.75">
      <c r="A21" t="s">
        <v>4</v>
      </c>
    </row>
    <row r="22" spans="1:2" ht="12.75">
      <c r="A22" t="s">
        <v>22</v>
      </c>
      <c r="B22">
        <v>2</v>
      </c>
    </row>
    <row r="23" spans="1:2" ht="12.75">
      <c r="A23" t="s">
        <v>21</v>
      </c>
      <c r="B23">
        <v>10</v>
      </c>
    </row>
    <row r="24" spans="1:2" ht="12.75">
      <c r="A24" t="s">
        <v>23</v>
      </c>
      <c r="B24">
        <v>6</v>
      </c>
    </row>
    <row r="26" ht="12.75">
      <c r="A26" t="s">
        <v>5</v>
      </c>
    </row>
    <row r="27" spans="1:2" ht="12.75">
      <c r="A27" t="s">
        <v>26</v>
      </c>
      <c r="B27">
        <v>17</v>
      </c>
    </row>
    <row r="28" spans="1:2" ht="12.75">
      <c r="A28" t="s">
        <v>24</v>
      </c>
      <c r="B28">
        <v>20</v>
      </c>
    </row>
    <row r="29" spans="1:2" ht="12.75">
      <c r="A29" t="s">
        <v>25</v>
      </c>
      <c r="B29">
        <v>15</v>
      </c>
    </row>
    <row r="31" ht="12.75">
      <c r="A31" t="s">
        <v>27</v>
      </c>
    </row>
    <row r="32" spans="1:2" ht="12.75">
      <c r="A32" t="s">
        <v>15</v>
      </c>
      <c r="B32">
        <v>4</v>
      </c>
    </row>
    <row r="33" spans="1:2" ht="12.75">
      <c r="A33" t="s">
        <v>16</v>
      </c>
      <c r="B33">
        <v>10</v>
      </c>
    </row>
    <row r="34" spans="1:2" ht="12.75">
      <c r="A34" t="s">
        <v>17</v>
      </c>
      <c r="B34">
        <v>8</v>
      </c>
    </row>
    <row r="36" ht="12.75">
      <c r="A36" t="s">
        <v>6</v>
      </c>
    </row>
    <row r="37" spans="1:2" ht="12.75">
      <c r="A37" t="s">
        <v>28</v>
      </c>
      <c r="B37">
        <v>15</v>
      </c>
    </row>
    <row r="38" spans="1:2" ht="12.75">
      <c r="A38" t="s">
        <v>29</v>
      </c>
      <c r="B38">
        <v>5</v>
      </c>
    </row>
    <row r="39" spans="1:2" ht="12.75">
      <c r="A39" t="s">
        <v>30</v>
      </c>
      <c r="B39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 and Main Roads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AGTM Pt 10 Traffic Control and Communiation Devices 2009 Supplement Warrant</dc:title>
  <dc:subject>Traffic and Road Use Management Manual</dc:subject>
  <dc:creator>Department of Transport and Main Roads</dc:creator>
  <cp:keywords>Bicycle; Lanes; Paint;</cp:keywords>
  <dc:description/>
  <cp:lastModifiedBy>Joanne Keune</cp:lastModifiedBy>
  <cp:lastPrinted>2015-07-27T01:52:15Z</cp:lastPrinted>
  <dcterms:created xsi:type="dcterms:W3CDTF">2008-09-29T03:16:28Z</dcterms:created>
  <dcterms:modified xsi:type="dcterms:W3CDTF">2018-11-28T06:09:39Z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D5FAUEVVHHAR-469057005-47</vt:lpwstr>
  </property>
  <property fmtid="{D5CDD505-2E9C-101B-9397-08002B2CF9AE}" pid="3" name="_dlc_DocIdItemGuid">
    <vt:lpwstr>76a48967-1972-4316-9133-6f39a273435f</vt:lpwstr>
  </property>
  <property fmtid="{D5CDD505-2E9C-101B-9397-08002B2CF9AE}" pid="4" name="_dlc_DocIdUrl">
    <vt:lpwstr>https://inside.tmr.qld.gov.au/sites/engtech/team-space/_layouts/15/DocIdRedir.aspx?ID=D5FAUEVVHHAR-469057005-47, D5FAUEVVHHAR-469057005-47</vt:lpwstr>
  </property>
  <property fmtid="{D5CDD505-2E9C-101B-9397-08002B2CF9AE}" pid="5" name="Description0">
    <vt:lpwstr/>
  </property>
  <property fmtid="{D5CDD505-2E9C-101B-9397-08002B2CF9AE}" pid="6" name="Contributors">
    <vt:lpwstr/>
  </property>
  <property fmtid="{D5CDD505-2E9C-101B-9397-08002B2CF9AE}" pid="7" name="Status">
    <vt:lpwstr>Nov 18</vt:lpwstr>
  </property>
  <property fmtid="{D5CDD505-2E9C-101B-9397-08002B2CF9AE}" pid="8" name="display_urn:schemas-microsoft-com:office:office#Contributors">
    <vt:lpwstr>Rohit P Singh;Deborah A Mcdonald;Jennifer F Nosovich;Miranda L Blogg;Michael J Langdon</vt:lpwstr>
  </property>
  <property fmtid="{D5CDD505-2E9C-101B-9397-08002B2CF9AE}" pid="9" name="Publisher">
    <vt:lpwstr>TMR</vt:lpwstr>
  </property>
  <property fmtid="{D5CDD505-2E9C-101B-9397-08002B2CF9AE}" pid="10" name="Topic">
    <vt:lpwstr>Traffic &amp; Road Use Management Vol 1: Guide to Traffic Management</vt:lpwstr>
  </property>
  <property fmtid="{D5CDD505-2E9C-101B-9397-08002B2CF9AE}" pid="11" name="Due date">
    <vt:lpwstr/>
  </property>
</Properties>
</file>